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2 Capacity residual value/"/>
    </mc:Choice>
  </mc:AlternateContent>
  <xr:revisionPtr revIDLastSave="0" documentId="13_ncr:1_{C7CD6536-8B68-3A4B-9FFC-BF647384E0D7}" xr6:coauthVersionLast="36" xr6:coauthVersionMax="36" xr10:uidLastSave="{00000000-0000-0000-0000-000000000000}"/>
  <bookViews>
    <workbookView xWindow="4400" yWindow="460" windowWidth="23800" windowHeight="19680" xr2:uid="{32B69F19-3F7C-9846-9F0A-03262C5902CC}"/>
  </bookViews>
  <sheets>
    <sheet name="Capacity residual value sol.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20" l="1"/>
  <c r="B42" i="20" l="1"/>
  <c r="B47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I24" i="20"/>
  <c r="B23" i="20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9" i="20" l="1"/>
  <c r="B51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7" i="20" l="1"/>
  <c r="D40" i="20"/>
  <c r="C49" i="20" l="1"/>
  <c r="C51" i="20" s="1"/>
  <c r="D47" i="20"/>
  <c r="D49" i="20" s="1"/>
  <c r="E40" i="20"/>
  <c r="E47" i="20" l="1"/>
  <c r="F40" i="20"/>
  <c r="D51" i="20"/>
  <c r="G40" i="20" l="1"/>
  <c r="F47" i="20"/>
  <c r="F49" i="20" s="1"/>
  <c r="E49" i="20"/>
  <c r="E51" i="20" s="1"/>
  <c r="F51" i="20" l="1"/>
  <c r="H40" i="20"/>
  <c r="G47" i="20"/>
  <c r="G49" i="20" l="1"/>
  <c r="G51" i="20" s="1"/>
  <c r="I40" i="20"/>
  <c r="H47" i="20"/>
  <c r="H49" i="20" s="1"/>
  <c r="J40" i="20" l="1"/>
  <c r="J49" i="20" s="1"/>
  <c r="I47" i="20"/>
  <c r="I49" i="20" s="1"/>
  <c r="H51" i="20"/>
  <c r="H54" i="20" l="1"/>
  <c r="I51" i="20"/>
  <c r="J51" i="20" s="1"/>
  <c r="B54" i="20" s="1"/>
</calcChain>
</file>

<file path=xl/sharedStrings.xml><?xml version="1.0" encoding="utf-8"?>
<sst xmlns="http://schemas.openxmlformats.org/spreadsheetml/2006/main" count="53" uniqueCount="46">
  <si>
    <t>years</t>
  </si>
  <si>
    <t>Year</t>
  </si>
  <si>
    <t xml:space="preserve"> </t>
  </si>
  <si>
    <t>Reminder</t>
  </si>
  <si>
    <t>Exercise</t>
  </si>
  <si>
    <t>Investment (Capex)</t>
  </si>
  <si>
    <t>Sales</t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</si>
  <si>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</si>
  <si>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</si>
  <si>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</si>
  <si>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</si>
  <si>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</si>
  <si>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</si>
  <si>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</si>
  <si>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</si>
  <si>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</si>
  <si>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</si>
  <si>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</si>
  <si>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</si>
  <si>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</si>
  <si>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</si>
  <si>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</si>
  <si>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</si>
  <si>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</si>
  <si>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</si>
  <si>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</si>
  <si>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</si>
  <si>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</si>
  <si>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</si>
  <si>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</si>
  <si>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</si>
  <si>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</si>
  <si>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</si>
  <si>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</si>
  <si>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payback</t>
  </si>
  <si>
    <t>Sale of the machine</t>
  </si>
  <si>
    <t xml:space="preserve"> (less capital gain tax)</t>
  </si>
  <si>
    <t>Residual value</t>
  </si>
  <si>
    <t>Capital gain tax rate</t>
  </si>
  <si>
    <t>All funds flows must be taken into account, including the sale of the machine at the end of the project.</t>
  </si>
  <si>
    <t>It is also named " residual value ".</t>
  </si>
  <si>
    <t>If the machine has been depreciated over the life of the project, its net book value is down to zero.</t>
  </si>
  <si>
    <t>Then, selling the machine generates a " capital gain ", which is the difference between the price at which the machine is sold, less its book value (here, zero).</t>
  </si>
  <si>
    <t>In most countries, the rate which applies to capital gains is different from the one which is used for operating profits. This is the case below.</t>
  </si>
  <si>
    <t>As it is a profit, this capital gain is taxed.</t>
  </si>
  <si>
    <t>Accounting payback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</si>
</sst>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4" fontId="1" fillId="3" borderId="6" xfId="0" applyNumberFormat="1" applyFont="1" applyFill="1" applyBorder="1"/>
    <xf numFmtId="164" fontId="1" fillId="3" borderId="7" xfId="0" applyNumberFormat="1" applyFont="1" applyFill="1" applyBorder="1"/>
    <xf numFmtId="9" fontId="1" fillId="3" borderId="8" xfId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3"/>
  <sheetViews>
    <sheetView tabSelected="1" workbookViewId="0">
      <selection activeCell="A2" sqref="A2"/>
    </sheetView>
  </sheetViews>
  <sheetFormatPr baseColWidth="10" defaultRowHeight="19"/>
  <cols>
    <col min="1" max="1" width="30.1640625" style="2" customWidth="1"/>
    <col min="2" max="7" width="10.83203125" style="2"/>
    <col min="8" max="8" width="12" style="2" bestFit="1" customWidth="1"/>
    <col min="9" max="16384" width="10.83203125" style="2"/>
  </cols>
  <sheetData>
    <row r="1" spans="1:12" ht="20" thickBot="1"/>
    <row r="2" spans="1:12" ht="31" thickTop="1" thickBot="1">
      <c r="A2" s="9" t="s">
        <v>3</v>
      </c>
      <c r="F2" s="11" t="s">
        <v>37</v>
      </c>
    </row>
    <row r="3" spans="1:12" ht="20" thickTop="1"/>
    <row r="4" spans="1:12">
      <c r="A4"/>
      <c r="B4"/>
      <c r="C4"/>
      <c r="D4"/>
      <c r="E4"/>
      <c r="F4"/>
      <c r="G4"/>
      <c r="H4"/>
      <c r="I4"/>
      <c r="J4"/>
    </row>
    <row r="5" spans="1:12">
      <c r="A5" s="26" t="s">
        <v>39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>
      <c r="A7" s="26" t="s">
        <v>40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>
      <c r="A9" s="26" t="s">
        <v>41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>
      <c r="A11" s="26" t="s">
        <v>42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6" t="s">
        <v>44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>
      <c r="A15" s="2" t="s">
        <v>43</v>
      </c>
    </row>
    <row r="16" spans="1:12">
      <c r="A16"/>
      <c r="B16"/>
      <c r="C16"/>
      <c r="D16"/>
      <c r="E16"/>
      <c r="F16"/>
      <c r="G16"/>
      <c r="H16"/>
      <c r="I16"/>
      <c r="J16"/>
    </row>
    <row r="18" spans="1:12" ht="20" thickBot="1"/>
    <row r="19" spans="1:12" ht="28" customHeight="1" thickTop="1" thickBot="1">
      <c r="A19" s="9" t="s">
        <v>4</v>
      </c>
    </row>
    <row r="20" spans="1:12" ht="21" thickTop="1" thickBot="1"/>
    <row r="21" spans="1:12" ht="20" thickBot="1">
      <c r="A21" s="2" t="s">
        <v>5</v>
      </c>
      <c r="B21" s="2">
        <v>1200</v>
      </c>
      <c r="C21" s="2" t="s">
        <v>23</v>
      </c>
      <c r="D21" s="23" t="s">
        <v>37</v>
      </c>
      <c r="E21" s="24"/>
      <c r="F21" s="24">
        <v>200</v>
      </c>
      <c r="G21" s="24" t="s">
        <v>23</v>
      </c>
      <c r="H21" s="24" t="s">
        <v>38</v>
      </c>
      <c r="I21" s="24"/>
      <c r="J21" s="25">
        <v>0.2</v>
      </c>
    </row>
    <row r="22" spans="1:12">
      <c r="A22" s="2" t="s">
        <v>6</v>
      </c>
      <c r="B22" s="16">
        <f>D22*F22/1000</f>
        <v>1500</v>
      </c>
      <c r="C22" s="16" t="s">
        <v>29</v>
      </c>
      <c r="D22" s="3">
        <v>15000</v>
      </c>
      <c r="E22" s="3" t="s">
        <v>24</v>
      </c>
      <c r="F22" s="3">
        <v>100</v>
      </c>
      <c r="G22" s="8" t="s">
        <v>25</v>
      </c>
    </row>
    <row r="23" spans="1:12">
      <c r="A23" s="2" t="s">
        <v>7</v>
      </c>
      <c r="B23" s="16">
        <f>F23+F24*I24/1000</f>
        <v>1000</v>
      </c>
      <c r="C23" s="16" t="s">
        <v>29</v>
      </c>
      <c r="D23" s="2" t="s">
        <v>26</v>
      </c>
      <c r="E23" s="7" t="s">
        <v>30</v>
      </c>
      <c r="F23" s="3">
        <v>400</v>
      </c>
      <c r="G23" s="2" t="s">
        <v>23</v>
      </c>
    </row>
    <row r="24" spans="1:12">
      <c r="B24" s="16"/>
      <c r="C24" s="17" t="s">
        <v>31</v>
      </c>
      <c r="D24" s="2" t="s">
        <v>32</v>
      </c>
      <c r="F24" s="3">
        <v>40</v>
      </c>
      <c r="G24" s="8" t="s">
        <v>25</v>
      </c>
      <c r="H24" s="3" t="s">
        <v>27</v>
      </c>
      <c r="I24" s="3">
        <f>D22</f>
        <v>15000</v>
      </c>
      <c r="J24" s="2" t="s">
        <v>28</v>
      </c>
    </row>
    <row r="25" spans="1:12">
      <c r="A25" s="2" t="s">
        <v>8</v>
      </c>
      <c r="B25" s="18">
        <v>0.35</v>
      </c>
      <c r="C25" s="16"/>
    </row>
    <row r="26" spans="1:12">
      <c r="A26" s="2" t="s">
        <v>9</v>
      </c>
      <c r="B26" s="16">
        <v>8</v>
      </c>
      <c r="C26" s="16"/>
    </row>
    <row r="27" spans="1:12">
      <c r="A27" s="2" t="s">
        <v>10</v>
      </c>
      <c r="B27" s="18">
        <v>7.0000000000000007E-2</v>
      </c>
      <c r="C27" s="16"/>
      <c r="L27" s="2" t="s">
        <v>2</v>
      </c>
    </row>
    <row r="28" spans="1:12">
      <c r="B28" s="16"/>
      <c r="C28" s="16"/>
    </row>
    <row r="29" spans="1:12">
      <c r="A29" s="1" t="s">
        <v>1</v>
      </c>
      <c r="B29" s="19">
        <v>0</v>
      </c>
      <c r="C29" s="19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20"/>
      <c r="C30" s="20"/>
      <c r="D30" s="4"/>
      <c r="E30" s="4"/>
      <c r="F30" s="4"/>
      <c r="G30" s="4"/>
      <c r="H30" s="4"/>
      <c r="I30" s="4"/>
      <c r="J30" s="4"/>
    </row>
    <row r="31" spans="1:12">
      <c r="A31" s="5" t="s">
        <v>22</v>
      </c>
      <c r="B31" s="13"/>
      <c r="C31" s="13">
        <f>B22</f>
        <v>1500</v>
      </c>
      <c r="D31" s="13">
        <f>C31</f>
        <v>1500</v>
      </c>
      <c r="E31" s="13">
        <f t="shared" ref="E31:J32" si="1">D31</f>
        <v>1500</v>
      </c>
      <c r="F31" s="13">
        <f t="shared" si="1"/>
        <v>1500</v>
      </c>
      <c r="G31" s="13">
        <f t="shared" si="1"/>
        <v>1500</v>
      </c>
      <c r="H31" s="13">
        <f t="shared" si="1"/>
        <v>1500</v>
      </c>
      <c r="I31" s="13">
        <f t="shared" si="1"/>
        <v>1500</v>
      </c>
      <c r="J31" s="13">
        <f t="shared" si="1"/>
        <v>1500</v>
      </c>
    </row>
    <row r="32" spans="1:12">
      <c r="A32" s="5" t="s">
        <v>21</v>
      </c>
      <c r="B32" s="13"/>
      <c r="C32" s="13">
        <f>-B23</f>
        <v>-1000</v>
      </c>
      <c r="D32" s="13">
        <f>C32</f>
        <v>-1000</v>
      </c>
      <c r="E32" s="13">
        <f t="shared" si="1"/>
        <v>-1000</v>
      </c>
      <c r="F32" s="13">
        <f t="shared" si="1"/>
        <v>-1000</v>
      </c>
      <c r="G32" s="13">
        <f t="shared" si="1"/>
        <v>-1000</v>
      </c>
      <c r="H32" s="13">
        <f t="shared" si="1"/>
        <v>-1000</v>
      </c>
      <c r="I32" s="13">
        <f t="shared" si="1"/>
        <v>-1000</v>
      </c>
      <c r="J32" s="13">
        <f t="shared" si="1"/>
        <v>-1000</v>
      </c>
    </row>
    <row r="33" spans="1:10">
      <c r="A33" s="5"/>
      <c r="B33" s="13"/>
      <c r="C33" s="13"/>
      <c r="D33" s="5"/>
      <c r="E33" s="5"/>
      <c r="F33" s="5"/>
      <c r="G33" s="5"/>
      <c r="H33" s="5"/>
      <c r="I33" s="5"/>
      <c r="J33" s="5"/>
    </row>
    <row r="34" spans="1:10">
      <c r="A34" s="5" t="s">
        <v>11</v>
      </c>
      <c r="B34" s="13"/>
      <c r="C34" s="13">
        <f>C31+C32</f>
        <v>500</v>
      </c>
      <c r="D34" s="13">
        <f>C34</f>
        <v>500</v>
      </c>
      <c r="E34" s="13">
        <f t="shared" ref="E34:J35" si="2">D34</f>
        <v>500</v>
      </c>
      <c r="F34" s="13">
        <f t="shared" si="2"/>
        <v>500</v>
      </c>
      <c r="G34" s="13">
        <f t="shared" si="2"/>
        <v>500</v>
      </c>
      <c r="H34" s="13">
        <f t="shared" si="2"/>
        <v>500</v>
      </c>
      <c r="I34" s="13">
        <f t="shared" si="2"/>
        <v>500</v>
      </c>
      <c r="J34" s="13">
        <f t="shared" si="2"/>
        <v>500</v>
      </c>
    </row>
    <row r="35" spans="1:10">
      <c r="A35" s="5" t="s">
        <v>20</v>
      </c>
      <c r="B35" s="13"/>
      <c r="C35" s="13">
        <f>C34*(1-B25)</f>
        <v>325</v>
      </c>
      <c r="D35" s="13">
        <f>C35</f>
        <v>325</v>
      </c>
      <c r="E35" s="13">
        <f t="shared" si="2"/>
        <v>325</v>
      </c>
      <c r="F35" s="13">
        <f t="shared" si="2"/>
        <v>325</v>
      </c>
      <c r="G35" s="13">
        <f t="shared" si="2"/>
        <v>325</v>
      </c>
      <c r="H35" s="13">
        <f t="shared" si="2"/>
        <v>325</v>
      </c>
      <c r="I35" s="13">
        <f t="shared" si="2"/>
        <v>325</v>
      </c>
      <c r="J35" s="13">
        <f t="shared" si="2"/>
        <v>325</v>
      </c>
    </row>
    <row r="36" spans="1:10">
      <c r="A36" s="5"/>
      <c r="B36" s="13"/>
      <c r="C36" s="13"/>
      <c r="D36" s="5"/>
      <c r="E36" s="5"/>
      <c r="F36" s="5"/>
      <c r="G36" s="5"/>
      <c r="H36" s="5"/>
      <c r="I36" s="5"/>
      <c r="J36" s="5"/>
    </row>
    <row r="37" spans="1:10">
      <c r="A37" s="5" t="s">
        <v>12</v>
      </c>
      <c r="B37" s="13"/>
      <c r="C37" s="13">
        <f>B21/B26</f>
        <v>150</v>
      </c>
      <c r="D37" s="13">
        <f>C37</f>
        <v>150</v>
      </c>
      <c r="E37" s="13">
        <f t="shared" ref="E37:J40" si="3">D37</f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</row>
    <row r="38" spans="1:10">
      <c r="A38" s="5" t="s">
        <v>13</v>
      </c>
      <c r="B38" s="13"/>
      <c r="C38" s="13">
        <f>C37*B25</f>
        <v>52.5</v>
      </c>
      <c r="D38" s="13">
        <f>C38</f>
        <v>52.5</v>
      </c>
      <c r="E38" s="13">
        <f t="shared" si="3"/>
        <v>52.5</v>
      </c>
      <c r="F38" s="13">
        <f t="shared" si="3"/>
        <v>52.5</v>
      </c>
      <c r="G38" s="13">
        <f t="shared" si="3"/>
        <v>52.5</v>
      </c>
      <c r="H38" s="13">
        <f t="shared" si="3"/>
        <v>52.5</v>
      </c>
      <c r="I38" s="13">
        <f t="shared" si="3"/>
        <v>52.5</v>
      </c>
      <c r="J38" s="13">
        <f t="shared" si="3"/>
        <v>52.5</v>
      </c>
    </row>
    <row r="39" spans="1:10">
      <c r="A39" s="5"/>
      <c r="B39" s="13"/>
      <c r="C39" s="13"/>
      <c r="D39" s="5"/>
      <c r="E39" s="5"/>
      <c r="F39" s="5"/>
      <c r="G39" s="5"/>
      <c r="H39" s="5"/>
      <c r="I39" s="5"/>
      <c r="J39" s="5"/>
    </row>
    <row r="40" spans="1:10">
      <c r="A40" s="5" t="s">
        <v>15</v>
      </c>
      <c r="B40" s="13"/>
      <c r="C40" s="13">
        <f>C35+C38</f>
        <v>377.5</v>
      </c>
      <c r="D40" s="13">
        <f>C40</f>
        <v>377.5</v>
      </c>
      <c r="E40" s="13">
        <f t="shared" si="3"/>
        <v>377.5</v>
      </c>
      <c r="F40" s="13">
        <f t="shared" si="3"/>
        <v>377.5</v>
      </c>
      <c r="G40" s="13">
        <f t="shared" si="3"/>
        <v>377.5</v>
      </c>
      <c r="H40" s="13">
        <f t="shared" si="3"/>
        <v>377.5</v>
      </c>
      <c r="I40" s="13">
        <f t="shared" si="3"/>
        <v>377.5</v>
      </c>
      <c r="J40" s="13">
        <f t="shared" si="3"/>
        <v>377.5</v>
      </c>
    </row>
    <row r="41" spans="1:10">
      <c r="A41" s="5"/>
      <c r="B41" s="13"/>
      <c r="C41" s="13"/>
      <c r="D41" s="5"/>
      <c r="E41" s="5"/>
      <c r="F41" s="5"/>
      <c r="G41" s="5"/>
      <c r="H41" s="5"/>
      <c r="I41" s="5"/>
      <c r="J41" s="5"/>
    </row>
    <row r="42" spans="1:10">
      <c r="A42" s="5" t="s">
        <v>16</v>
      </c>
      <c r="B42" s="13">
        <f>-B21</f>
        <v>-1200</v>
      </c>
      <c r="C42" s="13"/>
      <c r="D42" s="5"/>
      <c r="E42" s="5"/>
      <c r="F42" s="5"/>
      <c r="G42" s="5"/>
      <c r="H42" s="5"/>
      <c r="I42" s="5"/>
      <c r="J42" s="5"/>
    </row>
    <row r="43" spans="1:10">
      <c r="A43" s="5"/>
      <c r="B43" s="13"/>
      <c r="C43" s="13"/>
      <c r="D43" s="5"/>
      <c r="E43" s="5"/>
      <c r="F43" s="5"/>
      <c r="G43" s="5"/>
      <c r="H43" s="5"/>
      <c r="I43" s="5"/>
      <c r="J43" s="5"/>
    </row>
    <row r="44" spans="1:10">
      <c r="A44" s="5" t="s">
        <v>35</v>
      </c>
      <c r="B44" s="13"/>
      <c r="C44" s="13"/>
      <c r="D44" s="5"/>
      <c r="E44" s="5"/>
      <c r="F44" s="5"/>
      <c r="G44" s="5"/>
      <c r="H44" s="5"/>
      <c r="I44" s="5"/>
      <c r="J44" s="12"/>
    </row>
    <row r="45" spans="1:10">
      <c r="A45" s="5" t="s">
        <v>36</v>
      </c>
      <c r="B45" s="13"/>
      <c r="C45" s="13"/>
      <c r="D45" s="5"/>
      <c r="E45" s="5"/>
      <c r="F45" s="5"/>
      <c r="G45" s="5"/>
      <c r="H45" s="5"/>
      <c r="I45" s="5"/>
      <c r="J45" s="12"/>
    </row>
    <row r="46" spans="1:10">
      <c r="A46" s="5"/>
      <c r="B46" s="13"/>
      <c r="C46" s="13"/>
      <c r="D46" s="5"/>
      <c r="E46" s="5"/>
      <c r="F46" s="5"/>
      <c r="G46" s="5"/>
      <c r="H46" s="5"/>
      <c r="I46" s="5"/>
      <c r="J46" s="5"/>
    </row>
    <row r="47" spans="1:10">
      <c r="A47" s="5" t="s">
        <v>17</v>
      </c>
      <c r="B47" s="13">
        <f>B42</f>
        <v>-1200</v>
      </c>
      <c r="C47" s="13">
        <f>C40</f>
        <v>377.5</v>
      </c>
      <c r="D47" s="13">
        <f t="shared" ref="D47:I47" si="4">D40</f>
        <v>377.5</v>
      </c>
      <c r="E47" s="13">
        <f t="shared" si="4"/>
        <v>377.5</v>
      </c>
      <c r="F47" s="13">
        <f t="shared" si="4"/>
        <v>377.5</v>
      </c>
      <c r="G47" s="13">
        <f t="shared" si="4"/>
        <v>377.5</v>
      </c>
      <c r="H47" s="13">
        <f t="shared" si="4"/>
        <v>377.5</v>
      </c>
      <c r="I47" s="13">
        <f t="shared" si="4"/>
        <v>377.5</v>
      </c>
      <c r="J47" s="12">
        <f>J40</f>
        <v>377.5</v>
      </c>
    </row>
    <row r="48" spans="1:10">
      <c r="A48" s="5"/>
      <c r="B48" s="13"/>
      <c r="C48" s="13"/>
      <c r="D48" s="13"/>
      <c r="E48" s="13"/>
      <c r="F48" s="13"/>
      <c r="G48" s="13"/>
      <c r="H48" s="13"/>
      <c r="I48" s="13"/>
      <c r="J48" s="13"/>
    </row>
    <row r="49" spans="1:11">
      <c r="A49" s="5" t="s">
        <v>14</v>
      </c>
      <c r="B49" s="13">
        <f>B47/((1+$B27)^B29)</f>
        <v>-1200</v>
      </c>
      <c r="C49" s="13">
        <f t="shared" ref="C49:J49" si="5">C47/((1+$B27)^C29)</f>
        <v>352.803738317757</v>
      </c>
      <c r="D49" s="13">
        <f t="shared" si="5"/>
        <v>329.7231199231374</v>
      </c>
      <c r="E49" s="13">
        <f t="shared" si="5"/>
        <v>308.15244852629661</v>
      </c>
      <c r="F49" s="13">
        <f t="shared" si="5"/>
        <v>287.9929425479408</v>
      </c>
      <c r="G49" s="13">
        <f t="shared" si="5"/>
        <v>269.1522827550848</v>
      </c>
      <c r="H49" s="13">
        <f t="shared" si="5"/>
        <v>251.54418949073349</v>
      </c>
      <c r="I49" s="13">
        <f t="shared" si="5"/>
        <v>235.08802756143314</v>
      </c>
      <c r="J49" s="13">
        <f t="shared" si="5"/>
        <v>219.70843697330201</v>
      </c>
    </row>
    <row r="50" spans="1:11">
      <c r="A50" s="5"/>
      <c r="B50" s="13"/>
      <c r="C50" s="13"/>
      <c r="D50" s="13"/>
      <c r="E50" s="13"/>
      <c r="F50" s="13"/>
      <c r="G50" s="13"/>
      <c r="H50" s="13"/>
      <c r="I50" s="13"/>
      <c r="J50" s="13"/>
    </row>
    <row r="51" spans="1:11">
      <c r="A51" s="5" t="s">
        <v>18</v>
      </c>
      <c r="B51" s="13">
        <f>B49</f>
        <v>-1200</v>
      </c>
      <c r="C51" s="13">
        <f>B51+C49</f>
        <v>-847.19626168224295</v>
      </c>
      <c r="D51" s="13">
        <f t="shared" ref="D51:J51" si="6">C51+D49</f>
        <v>-517.4731417591056</v>
      </c>
      <c r="E51" s="13">
        <f t="shared" si="6"/>
        <v>-209.32069323280899</v>
      </c>
      <c r="F51" s="13">
        <f t="shared" si="6"/>
        <v>78.672249315131808</v>
      </c>
      <c r="G51" s="13">
        <f t="shared" si="6"/>
        <v>347.82453207021661</v>
      </c>
      <c r="H51" s="13">
        <f t="shared" si="6"/>
        <v>599.36872156095012</v>
      </c>
      <c r="I51" s="13">
        <f t="shared" si="6"/>
        <v>834.45674912238326</v>
      </c>
      <c r="J51" s="15">
        <f t="shared" si="6"/>
        <v>1054.1651860956854</v>
      </c>
    </row>
    <row r="52" spans="1:11">
      <c r="A52" s="6"/>
      <c r="B52" s="21"/>
      <c r="C52" s="21"/>
      <c r="D52" s="6"/>
      <c r="E52" s="6"/>
      <c r="F52" s="6"/>
      <c r="G52" s="6"/>
      <c r="H52" s="6"/>
      <c r="I52" s="6"/>
      <c r="J52" s="6"/>
    </row>
    <row r="53" spans="1:11">
      <c r="B53" s="16"/>
      <c r="C53" s="16"/>
    </row>
    <row r="54" spans="1:11">
      <c r="A54" s="2" t="s">
        <v>19</v>
      </c>
      <c r="B54" s="22">
        <f>J51</f>
        <v>1054.1651860956854</v>
      </c>
      <c r="C54" s="16"/>
      <c r="E54" s="2" t="s">
        <v>33</v>
      </c>
      <c r="H54" s="10">
        <f>IRR(B47:J47,0)</f>
        <v>0.26730121896949144</v>
      </c>
    </row>
    <row r="55" spans="1:11">
      <c r="B55" s="16"/>
      <c r="C55" s="16"/>
    </row>
    <row r="56" spans="1:11">
      <c r="A56" s="14" t="s">
        <v>34</v>
      </c>
      <c r="B56" s="22">
        <v>4</v>
      </c>
      <c r="C56" s="16" t="s">
        <v>0</v>
      </c>
    </row>
    <row r="57" spans="1:11">
      <c r="B57" s="16"/>
      <c r="C57" s="16"/>
      <c r="E57" s="2" t="s">
        <v>2</v>
      </c>
    </row>
    <row r="58" spans="1:11">
      <c r="A58" s="27" t="s">
        <v>45</v>
      </c>
      <c r="B58" s="22">
        <v>3</v>
      </c>
      <c r="C58" s="16" t="s">
        <v>0</v>
      </c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residual value sol.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2020-06-28T13:00:25Z</dcterms:modified>
</cp:coreProperties>
</file>